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O7" i="1" l="1"/>
  <c r="N7" i="1"/>
  <c r="P7" i="1" l="1"/>
  <c r="Q7" i="1" s="1"/>
  <c r="N8" i="1"/>
  <c r="O8" i="1" s="1"/>
  <c r="P8" i="1" s="1"/>
  <c r="N6" i="1"/>
  <c r="O6" i="1" s="1"/>
  <c r="N4" i="1"/>
  <c r="O4" i="1" s="1"/>
  <c r="N3" i="1"/>
  <c r="O3" i="1" s="1"/>
  <c r="N5" i="1"/>
  <c r="O5" i="1" s="1"/>
  <c r="Q8" i="1" l="1"/>
  <c r="P6" i="1"/>
  <c r="Q6" i="1" s="1"/>
  <c r="P4" i="1"/>
  <c r="Q4" i="1" s="1"/>
  <c r="P5" i="1"/>
  <c r="Q5" i="1" s="1"/>
  <c r="P3" i="1"/>
  <c r="Q3" i="1" s="1"/>
</calcChain>
</file>

<file path=xl/sharedStrings.xml><?xml version="1.0" encoding="utf-8"?>
<sst xmlns="http://schemas.openxmlformats.org/spreadsheetml/2006/main" count="20" uniqueCount="20">
  <si>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</si>
  <si>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</si>
  <si>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</si>
  <si>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</si>
  <si>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</si>
  <si>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</si>
  <si>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</si>
  <si>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</si>
  <si>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</si>
  <si>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</si>
  <si>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</si>
  <si>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</si>
  <si>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</si>
  <si>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</si>
  <si>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</si>
  <si>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</si>
  <si>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</si>
  <si>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</si>
  <si>
    <t>Il calcolo è stato fatto con i riferimenti relativi alle annualità precedenti.</t>
  </si>
  <si>
    <t>La percentuale in euro del Comune nell'anno 2016 potrebbe variare in base al valore dei certificati verdi e al costo di vendita dell'energia prodotta.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</si>
</sst>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10" fillId="3" borderId="5" xfId="0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0" xfId="0" applyFont="1"/>
    <xf numFmtId="0" fontId="14" fillId="0" borderId="5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center"/>
    </xf>
    <xf numFmtId="0" fontId="16" fillId="0" borderId="10" xfId="0" applyNumberFormat="1" applyFont="1" applyFill="1" applyBorder="1"/>
    <xf numFmtId="0" fontId="16" fillId="0" borderId="11" xfId="0" applyNumberFormat="1" applyFont="1" applyFill="1" applyBorder="1"/>
    <xf numFmtId="164" fontId="17" fillId="0" borderId="1" xfId="0" applyNumberFormat="1" applyFont="1" applyFill="1" applyBorder="1"/>
    <xf numFmtId="0" fontId="16" fillId="0" borderId="0" xfId="0" applyFont="1" applyFill="1"/>
    <xf numFmtId="0" fontId="9" fillId="6" borderId="0" xfId="0" applyFont="1" applyFill="1"/>
    <xf numFmtId="0" fontId="10" fillId="7" borderId="5" xfId="0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center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2" fillId="5" borderId="1" xfId="0" applyNumberFormat="1" applyFont="1" applyFill="1" applyBorder="1"/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821623016546"/>
          <c:y val="3.3226394221383487E-2"/>
          <c:w val="0.6317073490813645"/>
          <c:h val="0.83261956838728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8F-A245-3AF847821439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Foglio1!$B$3:$B$8</c:f>
              <c:numCache>
                <c:formatCode>#,##0</c:formatCode>
                <c:ptCount val="6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B-438F-A245-3AF847821439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Foglio1!$C$3:$C$8</c:f>
              <c:numCache>
                <c:formatCode>#,##0</c:formatCode>
                <c:ptCount val="6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B-438F-A245-3AF847821439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Foglio1!$D$3:$D$8</c:f>
              <c:numCache>
                <c:formatCode>#,##0</c:formatCode>
                <c:ptCount val="6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9B-438F-A245-3AF847821439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Foglio1!$E$3:$E$8</c:f>
              <c:numCache>
                <c:formatCode>#,##0</c:formatCode>
                <c:ptCount val="6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9B-438F-A245-3AF847821439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Foglio1!$F$3:$F$8</c:f>
              <c:numCache>
                <c:formatCode>#,##0</c:formatCode>
                <c:ptCount val="6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9B-438F-A245-3AF847821439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Foglio1!$G$3:$G$8</c:f>
              <c:numCache>
                <c:formatCode>#,##0</c:formatCode>
                <c:ptCount val="6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9B-438F-A245-3AF847821439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Foglio1!$H$3:$H$8</c:f>
              <c:numCache>
                <c:formatCode>#,##0</c:formatCode>
                <c:ptCount val="6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9B-438F-A245-3AF847821439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Foglio1!$I$3:$I$8</c:f>
              <c:numCache>
                <c:formatCode>#,##0</c:formatCode>
                <c:ptCount val="6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9B-438F-A245-3AF847821439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Foglio1!$J$3:$J$8</c:f>
              <c:numCache>
                <c:formatCode>#,##0</c:formatCode>
                <c:ptCount val="6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9B-438F-A245-3AF847821439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Foglio1!$K$3:$K$8</c:f>
              <c:numCache>
                <c:formatCode>#,##0</c:formatCode>
                <c:ptCount val="6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9B-438F-A245-3AF847821439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Foglio1!$L$3:$L$8</c:f>
              <c:numCache>
                <c:formatCode>#,##0</c:formatCode>
                <c:ptCount val="6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9B-438F-A245-3AF847821439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Foglio1!$M$3:$M$8</c:f>
              <c:numCache>
                <c:formatCode>#,##0</c:formatCode>
                <c:ptCount val="6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9B-438F-A245-3AF84782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812544"/>
        <c:axId val="64814080"/>
      </c:barChart>
      <c:catAx>
        <c:axId val="64812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4814080"/>
        <c:crosses val="autoZero"/>
        <c:auto val="1"/>
        <c:lblAlgn val="ctr"/>
        <c:lblOffset val="100"/>
        <c:noMultiLvlLbl val="0"/>
      </c:catAx>
      <c:valAx>
        <c:axId val="64814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it-IT"/>
          </a:p>
        </c:txPr>
        <c:crossAx val="6481254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430686789151342"/>
          <c:y val="0.16011774569845438"/>
          <c:w val="4.7361732661115236E-2"/>
          <c:h val="0.627606538336721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16</xdr:col>
      <xdr:colOff>344943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10</xdr:row>
      <xdr:rowOff>47626</xdr:rowOff>
    </xdr:from>
    <xdr:to>
      <xdr:col>19</xdr:col>
      <xdr:colOff>419100</xdr:colOff>
      <xdr:row>37</xdr:row>
      <xdr:rowOff>152400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200026</xdr:colOff>
      <xdr:row>0</xdr:row>
      <xdr:rowOff>47625</xdr:rowOff>
    </xdr:from>
    <xdr:to>
      <xdr:col>10</xdr:col>
      <xdr:colOff>304576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0.81715</cdr:x>
      <cdr:y>0.87853</cdr:y>
    </cdr:from>
    <cdr:to>
      <cdr:x>0.88369</cdr:x>
      <cdr:y>0.93709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2982575" y="3857626"/>
          <a:ext cx="10572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Kwh</a:t>
          </a:r>
        </a:p>
      </cdr:txBody>
    </cdr:sp>
  </cdr:relSizeAnchor>
  <cdr:relSizeAnchor xmlns:cdr="http://schemas.openxmlformats.org/drawingml/2006/chartDrawing">
    <cdr:from>
      <cdr:x>0.01499</cdr:x>
      <cdr:y>0.44685</cdr:y>
    </cdr:from>
    <cdr:to>
      <cdr:x>0.08753</cdr:x>
      <cdr:y>0.52495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38125" y="1962151"/>
          <a:ext cx="1152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0.01978</cdr:x>
      <cdr:y>0.4577</cdr:y>
    </cdr:from>
    <cdr:to>
      <cdr:x>0.05755</cdr:x>
      <cdr:y>0.52928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314259" y="2009772"/>
          <a:ext cx="600141" cy="314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Anno</a:t>
          </a:r>
        </a:p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0.08034</cdr:x>
      <cdr:y>0.77657</cdr:y>
    </cdr:from>
    <cdr:to>
      <cdr:x>0.1295</cdr:x>
      <cdr:y>0.83514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1276350" y="3409951"/>
          <a:ext cx="781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2012</a:t>
          </a:r>
        </a:p>
      </cdr:txBody>
    </cdr:sp>
  </cdr:relSizeAnchor>
  <cdr:relSizeAnchor xmlns:cdr="http://schemas.openxmlformats.org/drawingml/2006/chartDrawing">
    <cdr:from>
      <cdr:x>0.08513</cdr:x>
      <cdr:y>0.63339</cdr:y>
    </cdr:from>
    <cdr:to>
      <cdr:x>0.1265</cdr:x>
      <cdr:y>0.72232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1357385" y="3324223"/>
          <a:ext cx="659639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2013</a:t>
          </a:r>
        </a:p>
      </cdr:txBody>
    </cdr:sp>
  </cdr:relSizeAnchor>
  <cdr:relSizeAnchor xmlns:cdr="http://schemas.openxmlformats.org/drawingml/2006/chartDrawing">
    <cdr:from>
      <cdr:x>0.08753</cdr:x>
      <cdr:y>0.42516</cdr:y>
    </cdr:from>
    <cdr:to>
      <cdr:x>0.14508</cdr:x>
      <cdr:y>0.63341</cdr:y>
    </cdr:to>
    <cdr:sp macro="" textlink="">
      <cdr:nvSpPr>
        <cdr:cNvPr id="7" name="CasellaDiTesto 6"/>
        <cdr:cNvSpPr txBox="1"/>
      </cdr:nvSpPr>
      <cdr:spPr>
        <a:xfrm xmlns:a="http://schemas.openxmlformats.org/drawingml/2006/main">
          <a:off x="1390650" y="18669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0.08393</cdr:x>
      <cdr:y>0.49183</cdr:y>
    </cdr:from>
    <cdr:to>
      <cdr:x>0.1247</cdr:x>
      <cdr:y>0.58076</cdr:y>
    </cdr:to>
    <cdr:sp macro="" textlink="">
      <cdr:nvSpPr>
        <cdr:cNvPr id="8" name="CasellaDiTesto 7"/>
        <cdr:cNvSpPr txBox="1"/>
      </cdr:nvSpPr>
      <cdr:spPr>
        <a:xfrm xmlns:a="http://schemas.openxmlformats.org/drawingml/2006/main">
          <a:off x="1338251" y="2581273"/>
          <a:ext cx="650072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2014</a:t>
          </a:r>
        </a:p>
      </cdr:txBody>
    </cdr:sp>
  </cdr:relSizeAnchor>
  <cdr:relSizeAnchor xmlns:cdr="http://schemas.openxmlformats.org/drawingml/2006/chartDrawing">
    <cdr:from>
      <cdr:x>0.08034</cdr:x>
      <cdr:y>0.34664</cdr:y>
    </cdr:from>
    <cdr:to>
      <cdr:x>0.1295</cdr:x>
      <cdr:y>0.4392</cdr:y>
    </cdr:to>
    <cdr:sp macro="" textlink="">
      <cdr:nvSpPr>
        <cdr:cNvPr id="9" name="CasellaDiTesto 8"/>
        <cdr:cNvSpPr txBox="1"/>
      </cdr:nvSpPr>
      <cdr:spPr>
        <a:xfrm xmlns:a="http://schemas.openxmlformats.org/drawingml/2006/main">
          <a:off x="1281009" y="1819273"/>
          <a:ext cx="783849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2015</a:t>
          </a:r>
        </a:p>
      </cdr:txBody>
    </cdr:sp>
  </cdr:relSizeAnchor>
  <cdr:relSizeAnchor xmlns:cdr="http://schemas.openxmlformats.org/drawingml/2006/chartDrawing">
    <cdr:from>
      <cdr:x>0.08453</cdr:x>
      <cdr:y>0.21234</cdr:y>
    </cdr:from>
    <cdr:to>
      <cdr:x>0.1259</cdr:x>
      <cdr:y>0.29764</cdr:y>
    </cdr:to>
    <cdr:sp macro="" textlink="">
      <cdr:nvSpPr>
        <cdr:cNvPr id="10" name="CasellaDiTesto 9"/>
        <cdr:cNvSpPr txBox="1"/>
      </cdr:nvSpPr>
      <cdr:spPr>
        <a:xfrm xmlns:a="http://schemas.openxmlformats.org/drawingml/2006/main">
          <a:off x="1347818" y="1114424"/>
          <a:ext cx="659639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2016</a:t>
          </a:r>
        </a:p>
      </cdr:txBody>
    </cdr:sp>
  </cdr:relSizeAnchor>
  <cdr:relSizeAnchor xmlns:cdr="http://schemas.openxmlformats.org/drawingml/2006/chartDrawing">
    <cdr:from>
      <cdr:x>0.08423</cdr:x>
      <cdr:y>0.07804</cdr:y>
    </cdr:from>
    <cdr:to>
      <cdr:x>0.12425</cdr:x>
      <cdr:y>0.13793</cdr:y>
    </cdr:to>
    <cdr:sp macro="" textlink="">
      <cdr:nvSpPr>
        <cdr:cNvPr id="21" name="CasellaDiTesto 20"/>
        <cdr:cNvSpPr txBox="1"/>
      </cdr:nvSpPr>
      <cdr:spPr>
        <a:xfrm xmlns:a="http://schemas.openxmlformats.org/drawingml/2006/main">
          <a:off x="1343025" y="409574"/>
          <a:ext cx="638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2017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D8" sqref="D8"/>
    </sheetView>
  </sheetViews>
  <sheetFormatPr defaultColWidth="10.140625" defaultRowHeight="15" x14ac:dyDescent="0.25"/>
  <cols>
    <col min="1" max="1" width="14.85546875" style="1" customWidth="1"/>
    <col min="2" max="2" width="13.85546875" style="1" customWidth="1"/>
    <col min="3" max="3" width="10.5703125" style="1" bestFit="1" customWidth="1"/>
    <col min="4" max="4" width="11" style="1" bestFit="1" customWidth="1"/>
    <col min="5" max="5" width="10.7109375" style="1" bestFit="1" customWidth="1"/>
    <col min="6" max="6" width="12" style="1" bestFit="1" customWidth="1"/>
    <col min="7" max="7" width="11.5703125" style="1" bestFit="1" customWidth="1"/>
    <col min="8" max="8" width="10.5703125" style="1" bestFit="1" customWidth="1"/>
    <col min="9" max="9" width="11.42578125" style="1" bestFit="1" customWidth="1"/>
    <col min="10" max="10" width="13.7109375" style="1" customWidth="1"/>
    <col min="11" max="11" width="12.28515625" style="1" bestFit="1" customWidth="1"/>
    <col min="12" max="12" width="14.7109375" style="1" bestFit="1" customWidth="1"/>
    <col min="13" max="13" width="14" style="1" bestFit="1" customWidth="1"/>
    <col min="14" max="14" width="13.5703125" style="2" customWidth="1"/>
    <col min="15" max="15" width="0.5703125" style="1" customWidth="1"/>
    <col min="16" max="16" width="0.28515625" style="1" customWidth="1"/>
    <col min="17" max="17" width="40.140625" style="1" customWidth="1"/>
    <col min="18" max="16384" width="10.140625" style="1"/>
  </cols>
  <sheetData>
    <row r="1" spans="1:17" ht="72.75" customHeight="1" x14ac:dyDescent="0.55000000000000004">
      <c r="B1" s="15" t="s">
        <v>13</v>
      </c>
    </row>
    <row r="2" spans="1:17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17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f t="shared" ref="Q3:Q7" si="3">SUM(O3-P3)</f>
        <v>313511.94374999963</v>
      </c>
    </row>
    <row r="4" spans="1:17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f t="shared" si="3"/>
        <v>284012.26499999873</v>
      </c>
    </row>
    <row r="5" spans="1:17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f t="shared" si="3"/>
        <v>276874.24499999918</v>
      </c>
    </row>
    <row r="6" spans="1:17" s="34" customFormat="1" ht="23.25" x14ac:dyDescent="0.35">
      <c r="A6" s="28">
        <v>2015</v>
      </c>
      <c r="B6" s="29">
        <v>10032300</v>
      </c>
      <c r="C6" s="29">
        <v>9285300</v>
      </c>
      <c r="D6" s="29">
        <v>10800900</v>
      </c>
      <c r="E6" s="29">
        <v>6656400</v>
      </c>
      <c r="F6" s="29">
        <v>5781675</v>
      </c>
      <c r="G6" s="29">
        <v>4628700</v>
      </c>
      <c r="H6" s="29">
        <v>2552000</v>
      </c>
      <c r="I6" s="29">
        <v>4115000</v>
      </c>
      <c r="J6" s="29">
        <v>9832000</v>
      </c>
      <c r="K6" s="29">
        <v>10843274</v>
      </c>
      <c r="L6" s="29">
        <v>5826000</v>
      </c>
      <c r="M6" s="29">
        <v>2712000</v>
      </c>
      <c r="N6" s="30">
        <f t="shared" si="0"/>
        <v>83065549</v>
      </c>
      <c r="O6" s="31">
        <f t="shared" si="1"/>
        <v>12459832.35</v>
      </c>
      <c r="P6" s="32">
        <f t="shared" si="2"/>
        <v>12148336.54125</v>
      </c>
      <c r="Q6" s="33">
        <f t="shared" si="3"/>
        <v>311495.80874999985</v>
      </c>
    </row>
    <row r="7" spans="1:17" s="35" customFormat="1" ht="23.25" x14ac:dyDescent="0.35">
      <c r="A7" s="36">
        <v>2016</v>
      </c>
      <c r="B7" s="37">
        <v>7309000</v>
      </c>
      <c r="C7" s="37">
        <v>7963000</v>
      </c>
      <c r="D7" s="37">
        <v>11316000</v>
      </c>
      <c r="E7" s="37">
        <v>5958000</v>
      </c>
      <c r="F7" s="37">
        <v>6110000</v>
      </c>
      <c r="G7" s="37">
        <v>3308000</v>
      </c>
      <c r="H7" s="37">
        <v>3559000</v>
      </c>
      <c r="I7" s="37">
        <v>9024000</v>
      </c>
      <c r="J7" s="37">
        <v>6264000</v>
      </c>
      <c r="K7" s="37">
        <v>7064000</v>
      </c>
      <c r="L7" s="37">
        <v>7104000</v>
      </c>
      <c r="M7" s="37">
        <v>6895000</v>
      </c>
      <c r="N7" s="38">
        <f t="shared" ref="N7" si="4">SUM(B7:M7)</f>
        <v>81874000</v>
      </c>
      <c r="O7" s="39">
        <f t="shared" si="1"/>
        <v>12281100</v>
      </c>
      <c r="P7" s="40">
        <f t="shared" si="2"/>
        <v>11974072.5</v>
      </c>
      <c r="Q7" s="41">
        <f t="shared" si="3"/>
        <v>307027.5</v>
      </c>
    </row>
    <row r="8" spans="1:17" s="24" customFormat="1" ht="23.25" x14ac:dyDescent="0.35">
      <c r="A8" s="20">
        <v>2017</v>
      </c>
      <c r="B8" s="21">
        <v>15282000</v>
      </c>
      <c r="C8" s="21">
        <v>8671000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2">
        <f t="shared" ref="N8" si="5">SUM(B8:M8)</f>
        <v>23953000</v>
      </c>
      <c r="O8" s="23">
        <f t="shared" ref="O8" si="6">PRODUCT(N8*0.15)</f>
        <v>3592950</v>
      </c>
      <c r="P8" s="25">
        <f t="shared" ref="P8" si="7">SUM(O8*97.5/100)</f>
        <v>3503126.25</v>
      </c>
      <c r="Q8" s="26">
        <f t="shared" ref="Q8" si="8">SUM(O8-P8)</f>
        <v>89823.75</v>
      </c>
    </row>
    <row r="9" spans="1:17" ht="21" x14ac:dyDescent="0.35">
      <c r="C9" s="27" t="s">
        <v>19</v>
      </c>
      <c r="K9"/>
      <c r="L9" s="2"/>
      <c r="N9" s="1"/>
      <c r="Q9"/>
    </row>
    <row r="10" spans="1:17" ht="21" x14ac:dyDescent="0.35">
      <c r="C10" s="27" t="s">
        <v>18</v>
      </c>
      <c r="L10" s="2"/>
      <c r="N10" s="1"/>
    </row>
    <row r="11" spans="1:17" x14ac:dyDescent="0.25">
      <c r="L11" s="2"/>
      <c r="N11" s="1"/>
    </row>
    <row r="12" spans="1:17" x14ac:dyDescent="0.25">
      <c r="L12" s="2"/>
      <c r="N12" s="1"/>
    </row>
    <row r="13" spans="1:17" x14ac:dyDescent="0.25">
      <c r="L13" s="2"/>
      <c r="N13" s="1"/>
    </row>
    <row r="14" spans="1:17" x14ac:dyDescent="0.25">
      <c r="L14" s="2"/>
      <c r="N14" s="1"/>
    </row>
    <row r="15" spans="1:17" x14ac:dyDescent="0.25">
      <c r="L15" s="2"/>
      <c r="N15" s="1"/>
    </row>
    <row r="16" spans="1:17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2017-03-17T11:12:52Z</dcterms:modified>
</cp:coreProperties>
</file>