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N9" i="1" l="1"/>
  <c r="O9" i="1" s="1"/>
  <c r="P9" i="1" s="1"/>
  <c r="O7" i="1" l="1"/>
  <c r="N7" i="1"/>
  <c r="P7" i="1" l="1"/>
  <c r="N8" i="1"/>
  <c r="O8" i="1" s="1"/>
  <c r="P8" i="1" s="1"/>
  <c r="N6" i="1"/>
  <c r="O6" i="1" s="1"/>
  <c r="N4" i="1"/>
  <c r="O4" i="1" s="1"/>
  <c r="N3" i="1"/>
  <c r="O3" i="1" s="1"/>
  <c r="N5" i="1"/>
  <c r="O5" i="1" s="1"/>
  <c r="P6" i="1" l="1"/>
  <c r="P4" i="1"/>
  <c r="P5" i="1"/>
  <c r="P3" i="1"/>
</calcChain>
</file>

<file path=xl/sharedStrings.xml><?xml version="1.0" encoding="utf-8"?>
<sst xmlns="http://schemas.openxmlformats.org/spreadsheetml/2006/main" count="18" uniqueCount="18">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</sst>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10" fillId="3" borderId="5" xfId="0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0" xfId="0" applyFont="1"/>
    <xf numFmtId="0" fontId="14" fillId="0" borderId="5" xfId="0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center"/>
    </xf>
    <xf numFmtId="0" fontId="16" fillId="0" borderId="10" xfId="0" applyNumberFormat="1" applyFont="1" applyFill="1" applyBorder="1"/>
    <xf numFmtId="0" fontId="16" fillId="0" borderId="11" xfId="0" applyNumberFormat="1" applyFont="1" applyFill="1" applyBorder="1"/>
    <xf numFmtId="164" fontId="17" fillId="0" borderId="1" xfId="0" applyNumberFormat="1" applyFont="1" applyFill="1" applyBorder="1"/>
    <xf numFmtId="0" fontId="16" fillId="0" borderId="0" xfId="0" applyFont="1" applyFill="1"/>
    <xf numFmtId="0" fontId="9" fillId="6" borderId="0" xfId="0" applyFont="1" applyFill="1"/>
    <xf numFmtId="0" fontId="10" fillId="7" borderId="5" xfId="0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center"/>
    </xf>
    <xf numFmtId="0" fontId="9" fillId="5" borderId="10" xfId="0" applyNumberFormat="1" applyFont="1" applyFill="1" applyBorder="1"/>
    <xf numFmtId="0" fontId="9" fillId="5" borderId="11" xfId="0" applyNumberFormat="1" applyFont="1" applyFill="1" applyBorder="1"/>
    <xf numFmtId="164" fontId="12" fillId="5" borderId="1" xfId="0" applyNumberFormat="1" applyFont="1" applyFill="1" applyBorder="1"/>
    <xf numFmtId="0" fontId="9" fillId="0" borderId="0" xfId="0" applyFont="1" applyFill="1"/>
    <xf numFmtId="0" fontId="10" fillId="8" borderId="5" xfId="0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7B5-9116-FE5DC37514B1}"/>
            </c:ext>
          </c:extLst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Foglio1!$B$3:$B$9</c:f>
              <c:numCache>
                <c:formatCode>#,##0</c:formatCode>
                <c:ptCount val="7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  <c:pt idx="5">
                  <c:v>15282000</c:v>
                </c:pt>
                <c:pt idx="6">
                  <c:v>6314000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9-47B5-9116-FE5DC37514B1}"/>
            </c:ext>
          </c:extLst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Foglio1!$C$3:$C$9</c:f>
              <c:numCache>
                <c:formatCode>#,##0</c:formatCode>
                <c:ptCount val="7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  <c:pt idx="5">
                  <c:v>8671000</c:v>
                </c:pt>
                <c:pt idx="6">
                  <c:v>11037000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9-47B5-9116-FE5DC37514B1}"/>
            </c:ext>
          </c:extLst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Foglio1!$D$3:$D$9</c:f>
              <c:numCache>
                <c:formatCode>#,##0</c:formatCode>
                <c:ptCount val="7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  <c:pt idx="5">
                  <c:v>8799000</c:v>
                </c:pt>
                <c:pt idx="6">
                  <c:v>10134000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9-47B5-9116-FE5DC37514B1}"/>
            </c:ext>
          </c:extLst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Foglio1!$E$3:$E$9</c:f>
              <c:numCache>
                <c:formatCode>#,##0</c:formatCode>
                <c:ptCount val="7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  <c:pt idx="5">
                  <c:v>6145000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F9-47B5-9116-FE5DC37514B1}"/>
            </c:ext>
          </c:extLst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Foglio1!$F$3:$F$9</c:f>
              <c:numCache>
                <c:formatCode>#,##0</c:formatCode>
                <c:ptCount val="7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  <c:pt idx="4">
                  <c:v>6110000</c:v>
                </c:pt>
                <c:pt idx="5">
                  <c:v>5953000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9-47B5-9116-FE5DC37514B1}"/>
            </c:ext>
          </c:extLst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Foglio1!$G$3:$G$9</c:f>
              <c:numCache>
                <c:formatCode>#,##0</c:formatCode>
                <c:ptCount val="7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  <c:pt idx="4">
                  <c:v>3308000</c:v>
                </c:pt>
                <c:pt idx="5">
                  <c:v>4834000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9-47B5-9116-FE5DC37514B1}"/>
            </c:ext>
          </c:extLst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Foglio1!$H$3:$H$9</c:f>
              <c:numCache>
                <c:formatCode>#,##0</c:formatCode>
                <c:ptCount val="7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  <c:pt idx="4">
                  <c:v>3559000</c:v>
                </c:pt>
                <c:pt idx="5">
                  <c:v>5196000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F9-47B5-9116-FE5DC37514B1}"/>
            </c:ext>
          </c:extLst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Foglio1!$I$3:$I$9</c:f>
              <c:numCache>
                <c:formatCode>#,##0</c:formatCode>
                <c:ptCount val="7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  <c:pt idx="4">
                  <c:v>9024000</c:v>
                </c:pt>
                <c:pt idx="5">
                  <c:v>4967000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F9-47B5-9116-FE5DC37514B1}"/>
            </c:ext>
          </c:extLst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Foglio1!$J$3:$J$9</c:f>
              <c:numCache>
                <c:formatCode>#,##0</c:formatCode>
                <c:ptCount val="7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  <c:pt idx="4">
                  <c:v>6264000</c:v>
                </c:pt>
                <c:pt idx="5">
                  <c:v>5781000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F9-47B5-9116-FE5DC37514B1}"/>
            </c:ext>
          </c:extLst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Foglio1!$K$3:$K$9</c:f>
              <c:numCache>
                <c:formatCode>#,##0</c:formatCode>
                <c:ptCount val="7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  <c:pt idx="4">
                  <c:v>7064000</c:v>
                </c:pt>
                <c:pt idx="5">
                  <c:v>4627000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F9-47B5-9116-FE5DC37514B1}"/>
            </c:ext>
          </c:extLst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Foglio1!$L$3:$L$9</c:f>
              <c:numCache>
                <c:formatCode>#,##0</c:formatCode>
                <c:ptCount val="7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  <c:pt idx="4">
                  <c:v>7104000</c:v>
                </c:pt>
                <c:pt idx="5">
                  <c:v>8506000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9-47B5-9116-FE5DC37514B1}"/>
            </c:ext>
          </c:extLst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Foglio1!$M$3:$M$9</c:f>
              <c:numCache>
                <c:formatCode>#,##0</c:formatCode>
                <c:ptCount val="7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  <c:pt idx="4">
                  <c:v>6895000</c:v>
                </c:pt>
                <c:pt idx="5">
                  <c:v>11602000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F9-47B5-9116-FE5DC375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4166064"/>
        <c:axId val="1594158992"/>
      </c:barChart>
      <c:catAx>
        <c:axId val="159416606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58992"/>
        <c:crosses val="autoZero"/>
        <c:auto val="1"/>
        <c:lblAlgn val="ctr"/>
        <c:lblOffset val="100"/>
        <c:noMultiLvlLbl val="0"/>
      </c:catAx>
      <c:valAx>
        <c:axId val="159415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6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17</xdr:col>
      <xdr:colOff>316368</xdr:colOff>
      <xdr:row>2</xdr:row>
      <xdr:rowOff>9525</xdr:rowOff>
    </xdr:to>
    <xdr:pic>
      <xdr:nvPicPr>
        <xdr:cNvPr id="7" name="Immagine 6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200026</xdr:colOff>
      <xdr:row>0</xdr:row>
      <xdr:rowOff>47625</xdr:rowOff>
    </xdr:from>
    <xdr:to>
      <xdr:col>10</xdr:col>
      <xdr:colOff>304576</xdr:colOff>
      <xdr:row>0</xdr:row>
      <xdr:rowOff>885825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6" y="47625"/>
          <a:ext cx="2485800" cy="8382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12</xdr:row>
      <xdr:rowOff>133350</xdr:rowOff>
    </xdr:from>
    <xdr:to>
      <xdr:col>13</xdr:col>
      <xdr:colOff>85725</xdr:colOff>
      <xdr:row>27</xdr:row>
      <xdr:rowOff>19050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2:Q5" totalsRowShown="0" headerRowDxfId="21" dataDxfId="19" headerRowBorderDxfId="20" tableBorderDxfId="18" totalsRowBorderDxfId="17">
  <autoFilter ref="A2:Q5"/>
  <tableColumns count="17">
    <tableColumn id="1" name="anno " dataDxfId="16"/>
    <tableColumn id="2" name="gennaio" dataDxfId="15"/>
    <tableColumn id="3" name="febbraio" dataDxfId="14"/>
    <tableColumn id="4" name="marzo" dataDxfId="13"/>
    <tableColumn id="5" name="aprile" dataDxfId="12"/>
    <tableColumn id="6" name="maggio" dataDxfId="11"/>
    <tableColumn id="7" name="giugno" dataDxfId="10"/>
    <tableColumn id="8" name="luglio" dataDxfId="9"/>
    <tableColumn id="9" name="agosto" dataDxfId="8"/>
    <tableColumn id="10" name="settembre" dataDxfId="7"/>
    <tableColumn id="11" name="ottobre" dataDxfId="6"/>
    <tableColumn id="12" name="novembre" dataDxfId="5"/>
    <tableColumn id="13" name="dicembre" dataDxfId="4"/>
    <tableColumn id="15" name="TOTALE" dataDxfId="3">
      <calculatedColumnFormula>SUM(B3:M3)</calculatedColumnFormula>
    </tableColumn>
    <tableColumn id="14" name="Colonna2" dataDxfId="2">
      <calculatedColumnFormula>PRODUCT(N3*0.15)</calculatedColumnFormula>
    </tableColumn>
    <tableColumn id="16" name="Colonna3" dataDxfId="1">
      <calculatedColumnFormula>SUM(O3*97.5/100)</calculatedColumnFormula>
    </tableColumn>
    <tableColumn id="17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E9" sqref="E9"/>
    </sheetView>
  </sheetViews>
  <sheetFormatPr defaultColWidth="10.140625" defaultRowHeight="15" x14ac:dyDescent="0.25"/>
  <cols>
    <col min="1" max="1" width="14.85546875" style="1" customWidth="1"/>
    <col min="2" max="2" width="13.85546875" style="1" customWidth="1"/>
    <col min="3" max="3" width="10.5703125" style="1" bestFit="1" customWidth="1"/>
    <col min="4" max="4" width="11" style="1" bestFit="1" customWidth="1"/>
    <col min="5" max="5" width="10.7109375" style="1" bestFit="1" customWidth="1"/>
    <col min="6" max="6" width="12" style="1" bestFit="1" customWidth="1"/>
    <col min="7" max="7" width="11.5703125" style="1" bestFit="1" customWidth="1"/>
    <col min="8" max="8" width="10.5703125" style="1" bestFit="1" customWidth="1"/>
    <col min="9" max="9" width="11.42578125" style="1" bestFit="1" customWidth="1"/>
    <col min="10" max="10" width="13.7109375" style="1" customWidth="1"/>
    <col min="11" max="11" width="12.28515625" style="1" bestFit="1" customWidth="1"/>
    <col min="12" max="12" width="14.7109375" style="1" bestFit="1" customWidth="1"/>
    <col min="13" max="13" width="14" style="1" bestFit="1" customWidth="1"/>
    <col min="14" max="14" width="15.28515625" style="2" customWidth="1"/>
    <col min="15" max="15" width="0.5703125" style="1" customWidth="1"/>
    <col min="16" max="16" width="0.28515625" style="1" hidden="1" customWidth="1"/>
    <col min="17" max="17" width="0.28515625" style="1" customWidth="1"/>
    <col min="18" max="20" width="10.140625" style="1" customWidth="1"/>
    <col min="21" max="16384" width="10.140625" style="1"/>
  </cols>
  <sheetData>
    <row r="1" spans="1:28" ht="72.75" customHeight="1" x14ac:dyDescent="0.55000000000000004">
      <c r="B1" s="15" t="s">
        <v>13</v>
      </c>
    </row>
    <row r="2" spans="1:28" s="7" customFormat="1" ht="23.25" x14ac:dyDescent="0.3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28" ht="23.25" x14ac:dyDescent="0.35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7" si="1">PRODUCT(N3*0.15)</f>
        <v>12540477.75</v>
      </c>
      <c r="P3" s="17">
        <f t="shared" ref="P3:P7" si="2">SUM(O3*97.5/100)</f>
        <v>12226965.80625</v>
      </c>
      <c r="Q3" s="19">
        <v>320081</v>
      </c>
    </row>
    <row r="4" spans="1:28" ht="23.25" x14ac:dyDescent="0.35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v>277606</v>
      </c>
    </row>
    <row r="5" spans="1:28" ht="23.25" x14ac:dyDescent="0.35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v>265046</v>
      </c>
    </row>
    <row r="6" spans="1:28" s="34" customFormat="1" ht="23.25" x14ac:dyDescent="0.35">
      <c r="A6" s="28">
        <v>2015</v>
      </c>
      <c r="B6" s="29">
        <v>10032300</v>
      </c>
      <c r="C6" s="29">
        <v>9285300</v>
      </c>
      <c r="D6" s="29">
        <v>10800900</v>
      </c>
      <c r="E6" s="29">
        <v>6656400</v>
      </c>
      <c r="F6" s="29">
        <v>5781675</v>
      </c>
      <c r="G6" s="29">
        <v>4628700</v>
      </c>
      <c r="H6" s="29">
        <v>2552000</v>
      </c>
      <c r="I6" s="29">
        <v>4115000</v>
      </c>
      <c r="J6" s="29">
        <v>9832000</v>
      </c>
      <c r="K6" s="29">
        <v>10843274</v>
      </c>
      <c r="L6" s="29">
        <v>5826000</v>
      </c>
      <c r="M6" s="29">
        <v>2712000</v>
      </c>
      <c r="N6" s="30">
        <f t="shared" si="0"/>
        <v>83065549</v>
      </c>
      <c r="O6" s="31">
        <f t="shared" si="1"/>
        <v>12459832.35</v>
      </c>
      <c r="P6" s="32">
        <f t="shared" si="2"/>
        <v>12148336.54125</v>
      </c>
      <c r="Q6" s="33">
        <v>296328</v>
      </c>
    </row>
    <row r="7" spans="1:28" s="35" customFormat="1" ht="23.25" x14ac:dyDescent="0.35">
      <c r="A7" s="36">
        <v>2016</v>
      </c>
      <c r="B7" s="37">
        <v>7309000</v>
      </c>
      <c r="C7" s="37">
        <v>7963000</v>
      </c>
      <c r="D7" s="37">
        <v>11316000</v>
      </c>
      <c r="E7" s="37">
        <v>5958000</v>
      </c>
      <c r="F7" s="37">
        <v>6110000</v>
      </c>
      <c r="G7" s="37">
        <v>3308000</v>
      </c>
      <c r="H7" s="37">
        <v>3559000</v>
      </c>
      <c r="I7" s="37">
        <v>9024000</v>
      </c>
      <c r="J7" s="37">
        <v>6264000</v>
      </c>
      <c r="K7" s="37">
        <v>7064000</v>
      </c>
      <c r="L7" s="37">
        <v>7104000</v>
      </c>
      <c r="M7" s="37">
        <v>6895000</v>
      </c>
      <c r="N7" s="38">
        <f t="shared" ref="N7" si="3">SUM(B7:M7)</f>
        <v>81874000</v>
      </c>
      <c r="O7" s="39">
        <f t="shared" si="1"/>
        <v>12281100</v>
      </c>
      <c r="P7" s="40">
        <f t="shared" si="2"/>
        <v>11974072.5</v>
      </c>
      <c r="Q7" s="41">
        <v>283916</v>
      </c>
    </row>
    <row r="8" spans="1:28" s="24" customFormat="1" ht="23.25" x14ac:dyDescent="0.35">
      <c r="A8" s="43">
        <v>2017</v>
      </c>
      <c r="B8" s="44">
        <v>15282000</v>
      </c>
      <c r="C8" s="44">
        <v>8671000</v>
      </c>
      <c r="D8" s="44">
        <v>8799000</v>
      </c>
      <c r="E8" s="44">
        <v>6145000</v>
      </c>
      <c r="F8" s="44">
        <v>5953000</v>
      </c>
      <c r="G8" s="44">
        <v>4834000</v>
      </c>
      <c r="H8" s="44">
        <v>5196000</v>
      </c>
      <c r="I8" s="44">
        <v>4967000</v>
      </c>
      <c r="J8" s="44">
        <v>5781000</v>
      </c>
      <c r="K8" s="44">
        <v>4627000</v>
      </c>
      <c r="L8" s="44">
        <v>8506000</v>
      </c>
      <c r="M8" s="44">
        <v>11602000</v>
      </c>
      <c r="N8" s="45">
        <f t="shared" ref="N8" si="4">SUM(B8:M8)</f>
        <v>90363000</v>
      </c>
      <c r="O8" s="23">
        <f t="shared" ref="O8" si="5">PRODUCT(N8*0.15)</f>
        <v>13554450</v>
      </c>
      <c r="P8" s="25">
        <f t="shared" ref="P8" si="6">SUM(O8*97.5/100)</f>
        <v>13215588.75</v>
      </c>
      <c r="Q8" s="26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s="24" customFormat="1" ht="23.25" x14ac:dyDescent="0.35">
      <c r="A9" s="20">
        <v>2018</v>
      </c>
      <c r="B9" s="21">
        <v>6314000</v>
      </c>
      <c r="C9" s="21">
        <v>11037000</v>
      </c>
      <c r="D9" s="21">
        <v>10134000</v>
      </c>
      <c r="E9" s="21"/>
      <c r="F9" s="21"/>
      <c r="G9" s="21"/>
      <c r="H9" s="21"/>
      <c r="I9" s="21"/>
      <c r="J9" s="21"/>
      <c r="K9" s="21"/>
      <c r="L9" s="21"/>
      <c r="M9" s="21"/>
      <c r="N9" s="22">
        <f t="shared" ref="N9" si="7">SUM(B9:M9)</f>
        <v>27485000</v>
      </c>
      <c r="O9" s="23">
        <f t="shared" ref="O9" si="8">PRODUCT(N9*0.15)</f>
        <v>4122750</v>
      </c>
      <c r="P9" s="25">
        <f t="shared" ref="P9" si="9">SUM(O9*97.5/100)</f>
        <v>4019681.25</v>
      </c>
      <c r="Q9" s="26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ht="21" x14ac:dyDescent="0.35">
      <c r="C10" s="27"/>
      <c r="L10" s="2"/>
      <c r="N10" s="1"/>
    </row>
    <row r="11" spans="1:28" x14ac:dyDescent="0.25">
      <c r="L11" s="2"/>
      <c r="N11" s="1"/>
    </row>
    <row r="12" spans="1:28" x14ac:dyDescent="0.25">
      <c r="L12" s="2"/>
      <c r="N12" s="1"/>
    </row>
    <row r="13" spans="1:28" x14ac:dyDescent="0.25">
      <c r="L13" s="2"/>
      <c r="N13" s="1"/>
    </row>
    <row r="14" spans="1:28" x14ac:dyDescent="0.25">
      <c r="L14" s="2"/>
      <c r="N14" s="1"/>
    </row>
    <row r="15" spans="1:28" x14ac:dyDescent="0.25">
      <c r="L15" s="2"/>
      <c r="N15" s="1"/>
    </row>
    <row r="16" spans="1:28" x14ac:dyDescent="0.25">
      <c r="L16" s="2"/>
      <c r="N16" s="1"/>
    </row>
    <row r="17" spans="12:14" x14ac:dyDescent="0.25">
      <c r="L17" s="2"/>
      <c r="N17" s="1"/>
    </row>
    <row r="18" spans="12:14" x14ac:dyDescent="0.25">
      <c r="L18" s="2"/>
      <c r="N18" s="1"/>
    </row>
    <row r="19" spans="12:14" x14ac:dyDescent="0.25">
      <c r="L19" s="2"/>
      <c r="N19" s="1"/>
    </row>
    <row r="20" spans="12:14" x14ac:dyDescent="0.25">
      <c r="L20" s="2"/>
      <c r="N20" s="1"/>
    </row>
    <row r="21" spans="12:14" x14ac:dyDescent="0.25">
      <c r="L21" s="2"/>
      <c r="N21" s="1"/>
    </row>
    <row r="22" spans="12:14" x14ac:dyDescent="0.25">
      <c r="L22" s="2"/>
      <c r="N22" s="1"/>
    </row>
    <row r="23" spans="12:14" x14ac:dyDescent="0.25">
      <c r="L23" s="2"/>
      <c r="N23" s="1"/>
    </row>
    <row r="24" spans="12:14" x14ac:dyDescent="0.25">
      <c r="L24" s="2"/>
      <c r="N24" s="1"/>
    </row>
    <row r="25" spans="12:14" x14ac:dyDescent="0.25">
      <c r="L25" s="2"/>
      <c r="N25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utente</cp:lastModifiedBy>
  <cp:lastPrinted>2015-01-05T11:14:32Z</cp:lastPrinted>
  <dcterms:created xsi:type="dcterms:W3CDTF">2015-01-05T10:32:27Z</dcterms:created>
  <dcterms:modified xsi:type="dcterms:W3CDTF">2018-04-04T06:27:06Z</dcterms:modified>
</cp:coreProperties>
</file>